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YvonneT.BFMFITTING\Downloads\"/>
    </mc:Choice>
  </mc:AlternateContent>
  <xr:revisionPtr revIDLastSave="0" documentId="13_ncr:1_{F56D4235-DDBE-4BED-9E61-175254DEF371}" xr6:coauthVersionLast="47" xr6:coauthVersionMax="47" xr10:uidLastSave="{00000000-0000-0000-0000-000000000000}"/>
  <bookViews>
    <workbookView xWindow="9090" yWindow="-16380" windowWidth="29040" windowHeight="15840" xr2:uid="{00000000-000D-0000-FFFF-FFFF00000000}"/>
  </bookViews>
  <sheets>
    <sheet name="Calculator" sheetId="1" r:id="rId1"/>
    <sheet name="Cell Verification"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 r="H18" i="1" s="1"/>
  <c r="D7" i="1"/>
  <c r="D9" i="1"/>
  <c r="F22" i="1"/>
  <c r="D11" i="1" s="1"/>
  <c r="F24" i="1"/>
  <c r="D13" i="1"/>
  <c r="D25" i="1"/>
  <c r="H24" i="1" l="1"/>
  <c r="H22" i="1"/>
  <c r="H20" i="1" l="1"/>
</calcChain>
</file>

<file path=xl/sharedStrings.xml><?xml version="1.0" encoding="utf-8"?>
<sst xmlns="http://schemas.openxmlformats.org/spreadsheetml/2006/main" count="38" uniqueCount="32">
  <si>
    <t>FM1 Breather Bag Permeability Calculator</t>
  </si>
  <si>
    <t>Calculate your required surface area:</t>
  </si>
  <si>
    <t>!! IMPORTANT PLEASE READ !!</t>
  </si>
  <si>
    <t xml:space="preserve">My required venting rate: </t>
  </si>
  <si>
    <t>Required Surface Area:</t>
  </si>
  <si>
    <t>(centimetres cubed per second)</t>
  </si>
  <si>
    <t>(square metres)</t>
  </si>
  <si>
    <t>(cubic feet per minute)</t>
  </si>
  <si>
    <t>(square feet)</t>
  </si>
  <si>
    <t>(metres cubed per hour)</t>
  </si>
  <si>
    <t>(cubic feet per hour)</t>
  </si>
  <si>
    <t>Calculate the bag size required:</t>
  </si>
  <si>
    <t xml:space="preserve">Breather Bag Diameter: </t>
  </si>
  <si>
    <t xml:space="preserve">Material Air Permeability: </t>
  </si>
  <si>
    <t>Total Material Permeability based on size:</t>
  </si>
  <si>
    <t>(millimetres)</t>
  </si>
  <si>
    <t>(inches)</t>
  </si>
  <si>
    <t>(cm3/cm2/sec) @ 125Pa</t>
  </si>
  <si>
    <t>cm3/sec</t>
  </si>
  <si>
    <t>Breather Bag Length:</t>
  </si>
  <si>
    <t>(ft3/ft2/min) @.5 inch WG</t>
  </si>
  <si>
    <t>ft3/min</t>
  </si>
  <si>
    <t>(m3/m2/hr) @125Pa</t>
  </si>
  <si>
    <t>m3/hr</t>
  </si>
  <si>
    <t xml:space="preserve">Breather Bag Surface Area: </t>
  </si>
  <si>
    <t>(ft3/ft2/hr) @ .5 inch WG</t>
  </si>
  <si>
    <t>ft3/hr</t>
  </si>
  <si>
    <t>Diameter Selection</t>
  </si>
  <si>
    <t>Length Selection</t>
  </si>
  <si>
    <t>Inches</t>
  </si>
  <si>
    <t>Length Inches</t>
  </si>
  <si>
    <r>
      <t xml:space="preserve">This tool is desiged as a simple aid for sizing FM1 Breather Bags for volumetric   / low flow applications. Further engineering considerations should be taken for high flow or large venting requirements and certain powder attributes (see notes below).
Remember you may need to use more than one breather bag to achieve the required venting if your vent volume is large. Always size the breather larger than your requirement to account for clogging over time.
Considerations need to be made for powders that are particularly sticky or   prone to clogging. Moisture content in product may also effect the breather bag size requirement.                                                                                                                                                                                                                                                      
</t>
    </r>
    <r>
      <rPr>
        <b/>
        <i/>
        <sz val="10"/>
        <color rgb="FF000000"/>
        <rFont val="Arial"/>
        <family val="2"/>
      </rPr>
      <t xml:space="preserve">
Please contact us at sales@bfmfitting.com if you need further guidance.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</si>
</sst>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
  </numFmts>
  <fonts count="17" x14ac:knownFonts="1">
    <font>
      <sz val="11"/>
      <color theme="1"/>
      <name val="Calibri"/>
      <family val="2"/>
      <scheme val="minor"/>
    </font>
    <font>
      <sz val="10"/>
      <color theme="1"/>
      <name val="Arial"/>
    </font>
    <font>
      <sz val="10"/>
      <color rgb="FFFF0000"/>
      <name val="Arial"/>
    </font>
    <font>
      <b/>
      <i/>
      <sz val="10"/>
      <color theme="1"/>
      <name val="Arial"/>
    </font>
    <font>
      <b/>
      <sz val="10"/>
      <color theme="1"/>
      <name val="Arial"/>
    </font>
    <font>
      <b/>
      <sz val="14"/>
      <color theme="1"/>
      <name val="Arial"/>
    </font>
    <font>
      <b/>
      <sz val="24"/>
      <color theme="1"/>
      <name val="Arial"/>
    </font>
    <font>
      <b/>
      <i/>
      <sz val="16"/>
      <color theme="1"/>
      <name val="Arial"/>
    </font>
    <font>
      <b/>
      <sz val="10"/>
      <color rgb="FF000000"/>
      <name val="Arial"/>
    </font>
    <font>
      <sz val="10"/>
      <color rgb="FF000000"/>
      <name val="Arial"/>
    </font>
    <font>
      <b/>
      <sz val="10"/>
      <color rgb="FFFF0000"/>
      <name val="Arial"/>
      <family val="2"/>
    </font>
    <font>
      <b/>
      <sz val="10"/>
      <color rgb="FF00B0F0"/>
      <name val="Arial"/>
    </font>
    <font>
      <b/>
      <sz val="20"/>
      <color theme="1"/>
      <name val="Arial"/>
    </font>
    <font>
      <b/>
      <sz val="10"/>
      <color rgb="FF000000"/>
      <name val="Arial"/>
      <family val="2"/>
    </font>
    <font>
      <b/>
      <i/>
      <sz val="10"/>
      <color rgb="FF000000"/>
      <name val="Arial"/>
      <family val="2"/>
    </font>
    <font>
      <b/>
      <sz val="10"/>
      <color theme="1"/>
      <name val="Arial"/>
      <family val="2"/>
    </font>
    <font>
      <b/>
      <sz val="9"/>
      <color rgb="FF000000"/>
      <name val="Arial"/>
      <family val="2"/>
    </font>
  </fonts>
  <fills count="10">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2"/>
        <bgColor indexed="64"/>
      </patternFill>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39997558519241921"/>
        <bgColor indexed="64"/>
      </patternFill>
    </fill>
  </fills>
  <borders count="14">
    <border>
      <left/>
      <right/>
      <top/>
      <bottom/>
      <diagonal/>
    </border>
    <border>
      <left style="thin">
        <color theme="2"/>
      </left>
      <right style="thin">
        <color theme="2"/>
      </right>
      <top style="thin">
        <color theme="2"/>
      </top>
      <bottom style="thin">
        <color theme="2"/>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3"/>
      </left>
      <right/>
      <top/>
      <bottom/>
      <diagonal/>
    </border>
    <border>
      <left/>
      <right style="thin">
        <color theme="3"/>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66">
    <xf numFmtId="0" fontId="0" fillId="0" borderId="0" xfId="0"/>
    <xf numFmtId="0" fontId="1" fillId="6" borderId="0" xfId="0" applyFont="1" applyFill="1" applyAlignment="1" applyProtection="1">
      <alignment wrapText="1"/>
      <protection locked="0"/>
    </xf>
    <xf numFmtId="0" fontId="1" fillId="4" borderId="0" xfId="0" applyFont="1" applyFill="1" applyAlignment="1" applyProtection="1">
      <alignment wrapText="1"/>
      <protection locked="0"/>
    </xf>
    <xf numFmtId="0" fontId="1" fillId="0" borderId="0" xfId="0" applyFont="1" applyAlignment="1" applyProtection="1">
      <alignment wrapText="1"/>
      <protection locked="0"/>
    </xf>
    <xf numFmtId="0" fontId="1" fillId="6" borderId="0" xfId="0" applyFont="1" applyFill="1" applyAlignment="1" applyProtection="1">
      <alignment vertical="center" wrapText="1"/>
      <protection locked="0"/>
    </xf>
    <xf numFmtId="0" fontId="5" fillId="6" borderId="0" xfId="0" applyFont="1" applyFill="1" applyAlignment="1" applyProtection="1">
      <alignment horizontal="left" vertical="center" wrapText="1" indent="1"/>
      <protection locked="0"/>
    </xf>
    <xf numFmtId="0" fontId="13" fillId="2" borderId="9" xfId="0" applyFont="1" applyFill="1" applyBorder="1" applyAlignment="1" applyProtection="1">
      <alignment horizontal="left" vertical="center" wrapText="1" indent="2"/>
      <protection locked="0"/>
    </xf>
    <xf numFmtId="0" fontId="15" fillId="2" borderId="0" xfId="0" applyFont="1" applyFill="1" applyAlignment="1" applyProtection="1">
      <alignment horizontal="left" vertical="center" wrapText="1" indent="2"/>
      <protection locked="0"/>
    </xf>
    <xf numFmtId="0" fontId="15" fillId="2" borderId="10" xfId="0" applyFont="1" applyFill="1" applyBorder="1" applyAlignment="1" applyProtection="1">
      <alignment horizontal="left" vertical="center" wrapText="1" indent="2"/>
      <protection locked="0"/>
    </xf>
    <xf numFmtId="0" fontId="1" fillId="3" borderId="0" xfId="0" applyFont="1" applyFill="1" applyAlignment="1" applyProtection="1">
      <alignment vertical="center" wrapText="1"/>
      <protection locked="0"/>
    </xf>
    <xf numFmtId="0" fontId="1" fillId="4" borderId="0" xfId="0" applyFont="1" applyFill="1" applyAlignment="1" applyProtection="1">
      <alignment vertical="center" wrapText="1"/>
      <protection locked="0"/>
    </xf>
    <xf numFmtId="0" fontId="1" fillId="4" borderId="1"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6" borderId="0" xfId="0" applyFont="1" applyFill="1" applyAlignment="1" applyProtection="1">
      <alignment horizontal="center" vertical="center" wrapText="1"/>
      <protection locked="0"/>
    </xf>
    <xf numFmtId="0" fontId="15" fillId="2" borderId="9" xfId="0" applyFont="1" applyFill="1" applyBorder="1" applyAlignment="1" applyProtection="1">
      <alignment horizontal="left" vertical="center" wrapText="1" indent="2"/>
      <protection locked="0"/>
    </xf>
    <xf numFmtId="0" fontId="2" fillId="4" borderId="2" xfId="0" applyFont="1" applyFill="1" applyBorder="1" applyAlignment="1" applyProtection="1">
      <alignment horizontal="right" vertical="center" wrapText="1" indent="1"/>
      <protection locked="0"/>
    </xf>
    <xf numFmtId="0" fontId="2" fillId="4" borderId="3" xfId="0" applyFont="1" applyFill="1" applyBorder="1" applyAlignment="1" applyProtection="1">
      <alignment horizontal="right" vertical="center" wrapText="1" indent="1"/>
      <protection locked="0"/>
    </xf>
    <xf numFmtId="0" fontId="15" fillId="2" borderId="11" xfId="0" applyFont="1" applyFill="1" applyBorder="1" applyAlignment="1" applyProtection="1">
      <alignment horizontal="left" vertical="center" wrapText="1" indent="2"/>
      <protection locked="0"/>
    </xf>
    <xf numFmtId="0" fontId="15" fillId="2" borderId="12" xfId="0" applyFont="1" applyFill="1" applyBorder="1" applyAlignment="1" applyProtection="1">
      <alignment horizontal="left" vertical="center" wrapText="1" indent="2"/>
      <protection locked="0"/>
    </xf>
    <xf numFmtId="0" fontId="15" fillId="2" borderId="13" xfId="0" applyFont="1" applyFill="1" applyBorder="1" applyAlignment="1" applyProtection="1">
      <alignment horizontal="left" vertical="center" wrapText="1" indent="2"/>
      <protection locked="0"/>
    </xf>
    <xf numFmtId="165" fontId="1" fillId="6" borderId="0" xfId="0" applyNumberFormat="1" applyFont="1" applyFill="1" applyAlignment="1" applyProtection="1">
      <alignment wrapText="1"/>
      <protection locked="0"/>
    </xf>
    <xf numFmtId="0" fontId="1" fillId="6" borderId="0" xfId="0" applyFont="1" applyFill="1" applyAlignment="1" applyProtection="1">
      <alignment vertical="center" wrapText="1" indent="3"/>
      <protection locked="0"/>
    </xf>
    <xf numFmtId="0" fontId="1" fillId="5" borderId="0" xfId="0" applyFont="1" applyFill="1" applyAlignment="1" applyProtection="1">
      <alignment wrapText="1"/>
      <protection locked="0"/>
    </xf>
    <xf numFmtId="0" fontId="1" fillId="2" borderId="0" xfId="0" applyFont="1" applyFill="1" applyAlignment="1" applyProtection="1">
      <alignment horizontal="left" vertical="center" wrapText="1" indent="3"/>
      <protection locked="0"/>
    </xf>
    <xf numFmtId="0" fontId="7"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1" fillId="5" borderId="0" xfId="0" applyFont="1" applyFill="1" applyAlignment="1" applyProtection="1">
      <alignment vertical="center" wrapText="1"/>
      <protection locked="0"/>
    </xf>
    <xf numFmtId="0" fontId="2" fillId="4" borderId="0" xfId="0" applyFont="1" applyFill="1" applyAlignment="1" applyProtection="1">
      <alignment horizontal="right" vertical="center" wrapText="1" indent="1"/>
      <protection locked="0"/>
    </xf>
    <xf numFmtId="1" fontId="10" fillId="4" borderId="2" xfId="0" applyNumberFormat="1" applyFont="1" applyFill="1" applyBorder="1" applyAlignment="1" applyProtection="1">
      <alignment horizontal="right" vertical="center" wrapText="1" indent="1"/>
      <protection locked="0"/>
    </xf>
    <xf numFmtId="1" fontId="10" fillId="4" borderId="3" xfId="0" applyNumberFormat="1" applyFont="1" applyFill="1" applyBorder="1" applyAlignment="1" applyProtection="1">
      <alignment horizontal="right" vertical="center" wrapText="1" indent="1"/>
      <protection locked="0"/>
    </xf>
    <xf numFmtId="1" fontId="1" fillId="6" borderId="0" xfId="0" applyNumberFormat="1" applyFont="1" applyFill="1" applyAlignment="1" applyProtection="1">
      <alignment vertical="center" wrapText="1"/>
      <protection locked="0"/>
    </xf>
    <xf numFmtId="165" fontId="1" fillId="6" borderId="0" xfId="0" applyNumberFormat="1" applyFont="1" applyFill="1" applyAlignment="1" applyProtection="1">
      <alignment vertical="center" wrapText="1"/>
      <protection locked="0"/>
    </xf>
    <xf numFmtId="0" fontId="1" fillId="6" borderId="0" xfId="0" applyFont="1" applyFill="1" applyAlignment="1" applyProtection="1">
      <alignment horizontal="left" vertical="center" wrapText="1" indent="3"/>
      <protection locked="0"/>
    </xf>
    <xf numFmtId="0" fontId="1" fillId="4" borderId="0" xfId="0" applyFont="1" applyFill="1" applyProtection="1">
      <protection locked="0"/>
    </xf>
    <xf numFmtId="165" fontId="11" fillId="4" borderId="3" xfId="0" applyNumberFormat="1" applyFont="1" applyFill="1" applyBorder="1" applyAlignment="1" applyProtection="1">
      <alignment horizontal="right" vertical="center" wrapText="1" indent="1"/>
    </xf>
    <xf numFmtId="0" fontId="9" fillId="0" borderId="2" xfId="0" applyFont="1" applyBorder="1" applyAlignment="1" applyProtection="1">
      <alignment horizontal="left" vertical="center" wrapText="1" indent="1"/>
    </xf>
    <xf numFmtId="165" fontId="11" fillId="4" borderId="2" xfId="0" applyNumberFormat="1" applyFont="1" applyFill="1" applyBorder="1" applyAlignment="1" applyProtection="1">
      <alignment horizontal="right" vertical="center" wrapText="1" indent="1"/>
    </xf>
    <xf numFmtId="0" fontId="5" fillId="7" borderId="0" xfId="0" applyFont="1" applyFill="1" applyAlignment="1" applyProtection="1">
      <alignment horizontal="left" vertical="center" wrapText="1" indent="1"/>
    </xf>
    <xf numFmtId="0" fontId="4" fillId="8" borderId="0" xfId="0" applyFont="1" applyFill="1" applyAlignment="1" applyProtection="1">
      <alignment horizontal="left" vertical="center" wrapText="1" indent="1"/>
    </xf>
    <xf numFmtId="0" fontId="8" fillId="9" borderId="0" xfId="0" applyFont="1" applyFill="1" applyAlignment="1" applyProtection="1">
      <alignment horizontal="left" vertical="center" wrapText="1" indent="1"/>
    </xf>
    <xf numFmtId="0" fontId="1" fillId="6" borderId="0" xfId="0" applyFont="1" applyFill="1" applyAlignment="1" applyProtection="1">
      <alignment wrapText="1"/>
    </xf>
    <xf numFmtId="0" fontId="6" fillId="6" borderId="0" xfId="0" applyFont="1" applyFill="1" applyAlignment="1" applyProtection="1">
      <alignment vertical="center" wrapText="1" indent="1"/>
    </xf>
    <xf numFmtId="0" fontId="1" fillId="4" borderId="0" xfId="0" applyFont="1" applyFill="1" applyAlignment="1" applyProtection="1">
      <alignment wrapText="1"/>
    </xf>
    <xf numFmtId="0" fontId="1" fillId="3" borderId="0" xfId="0" applyFont="1" applyFill="1" applyAlignment="1" applyProtection="1">
      <alignment wrapText="1"/>
    </xf>
    <xf numFmtId="0" fontId="12" fillId="5" borderId="0" xfId="0" applyFont="1" applyFill="1" applyAlignment="1" applyProtection="1">
      <alignment horizontal="center" vertical="center" wrapText="1" indent="1"/>
    </xf>
    <xf numFmtId="0" fontId="1" fillId="0" borderId="0" xfId="0" applyFont="1" applyAlignment="1" applyProtection="1">
      <alignment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8" fillId="8" borderId="0" xfId="0" applyFont="1" applyFill="1" applyAlignment="1" applyProtection="1">
      <alignment horizontal="left" vertical="center" wrapText="1" indent="1"/>
    </xf>
    <xf numFmtId="0" fontId="8" fillId="8" borderId="5" xfId="0" applyFont="1" applyFill="1" applyBorder="1" applyAlignment="1" applyProtection="1">
      <alignment horizontal="left" vertical="center" wrapText="1" indent="1"/>
    </xf>
    <xf numFmtId="0" fontId="9" fillId="5" borderId="0" xfId="0" applyFont="1" applyFill="1" applyAlignment="1" applyProtection="1">
      <alignment horizontal="left" vertical="center" wrapText="1" indent="1"/>
    </xf>
    <xf numFmtId="0" fontId="8" fillId="9" borderId="4" xfId="0" applyFont="1" applyFill="1" applyBorder="1" applyAlignment="1" applyProtection="1">
      <alignment horizontal="left" vertical="center" wrapText="1" indent="1"/>
    </xf>
    <xf numFmtId="0" fontId="8" fillId="9" borderId="0" xfId="0" applyFont="1" applyFill="1" applyAlignment="1" applyProtection="1">
      <alignment horizontal="left" vertical="center" wrapText="1" indent="1"/>
    </xf>
    <xf numFmtId="0" fontId="8" fillId="9" borderId="5" xfId="0" applyFont="1" applyFill="1" applyBorder="1" applyAlignment="1" applyProtection="1">
      <alignment horizontal="left" vertical="center" wrapText="1" indent="1"/>
    </xf>
    <xf numFmtId="0" fontId="8" fillId="8" borderId="2" xfId="0" applyFont="1" applyFill="1" applyBorder="1" applyAlignment="1" applyProtection="1">
      <alignment horizontal="left" vertical="center" wrapText="1" indent="1"/>
    </xf>
    <xf numFmtId="0" fontId="4" fillId="4" borderId="2" xfId="0" applyFont="1" applyFill="1" applyBorder="1" applyAlignment="1" applyProtection="1">
      <alignment horizontal="right" vertical="center" wrapText="1" indent="1"/>
    </xf>
    <xf numFmtId="0" fontId="4" fillId="4" borderId="3" xfId="0" applyFont="1" applyFill="1" applyBorder="1" applyAlignment="1" applyProtection="1">
      <alignment horizontal="right" vertical="center" wrapText="1" indent="1"/>
    </xf>
    <xf numFmtId="164" fontId="11" fillId="4" borderId="3" xfId="0" applyNumberFormat="1" applyFont="1" applyFill="1" applyBorder="1" applyAlignment="1" applyProtection="1">
      <alignment horizontal="right" vertical="center" wrapText="1" indent="1"/>
    </xf>
    <xf numFmtId="2" fontId="1" fillId="0" borderId="2" xfId="0" applyNumberFormat="1" applyFont="1" applyBorder="1" applyAlignment="1" applyProtection="1">
      <alignment horizontal="left" vertical="center" wrapText="1" indent="1"/>
    </xf>
    <xf numFmtId="2" fontId="11" fillId="4" borderId="2" xfId="0" applyNumberFormat="1" applyFont="1" applyFill="1" applyBorder="1" applyAlignment="1" applyProtection="1">
      <alignment horizontal="right" vertical="center" wrapText="1" indent="1"/>
    </xf>
    <xf numFmtId="164" fontId="11" fillId="4" borderId="2" xfId="0" applyNumberFormat="1" applyFont="1" applyFill="1" applyBorder="1" applyAlignment="1" applyProtection="1">
      <alignment horizontal="right" vertical="center" wrapText="1" indent="1"/>
    </xf>
    <xf numFmtId="0" fontId="1" fillId="0" borderId="2" xfId="0" applyFont="1" applyBorder="1" applyAlignment="1" applyProtection="1">
      <alignment horizontal="left" vertical="center" wrapText="1" indent="1"/>
    </xf>
    <xf numFmtId="0" fontId="16" fillId="8" borderId="0" xfId="0" applyFont="1" applyFill="1" applyAlignment="1" applyProtection="1">
      <alignment vertical="center" wrapText="1" indent="1"/>
    </xf>
    <xf numFmtId="0" fontId="1" fillId="7" borderId="0" xfId="0" applyFont="1" applyFill="1" applyAlignment="1" applyProtection="1">
      <alignment wrapText="1"/>
    </xf>
    <xf numFmtId="0" fontId="7" fillId="7" borderId="0" xfId="0" applyFont="1" applyFill="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14</xdr:row>
      <xdr:rowOff>133350</xdr:rowOff>
    </xdr:from>
    <xdr:to>
      <xdr:col>14</xdr:col>
      <xdr:colOff>228600</xdr:colOff>
      <xdr:row>23</xdr:row>
      <xdr:rowOff>114300</xdr:rowOff>
    </xdr:to>
    <xdr:pic>
      <xdr:nvPicPr>
        <xdr:cNvPr id="3" name="Picture 3">
          <a:extLst>
            <a:ext uri="{FF2B5EF4-FFF2-40B4-BE49-F238E27FC236}">
              <a16:creationId xmlns:a16="http://schemas.microsoft.com/office/drawing/2014/main" id="{6EC08810-65E4-FD6B-7DCD-0BF2C071B4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7259" b="3922"/>
        <a:stretch>
          <a:fillRect/>
        </a:stretch>
      </xdr:blipFill>
      <xdr:spPr>
        <a:xfrm>
          <a:off x="8724900" y="3952875"/>
          <a:ext cx="2686050" cy="2447925"/>
        </a:xfrm>
        <a:prstGeom prst="rect">
          <a:avLst/>
        </a:prstGeom>
      </xdr:spPr>
    </xdr:pic>
    <xdr:clientData/>
  </xdr:twoCellAnchor>
  <xdr:twoCellAnchor editAs="oneCell">
    <xdr:from>
      <xdr:col>4</xdr:col>
      <xdr:colOff>209550</xdr:colOff>
      <xdr:row>3</xdr:row>
      <xdr:rowOff>0</xdr:rowOff>
    </xdr:from>
    <xdr:to>
      <xdr:col>6</xdr:col>
      <xdr:colOff>76200</xdr:colOff>
      <xdr:row>13</xdr:row>
      <xdr:rowOff>0</xdr:rowOff>
    </xdr:to>
    <xdr:pic>
      <xdr:nvPicPr>
        <xdr:cNvPr id="2" name="Picture 4" descr="Surface Area of a Cylinder">
          <a:extLst>
            <a:ext uri="{FF2B5EF4-FFF2-40B4-BE49-F238E27FC236}">
              <a16:creationId xmlns:a16="http://schemas.microsoft.com/office/drawing/2014/main" id="{87141478-213D-E1C9-5BBC-1162A4F5136F}"/>
            </a:ext>
            <a:ext uri="{147F2762-F138-4A5C-976F-8EAC2B608ADB}">
              <a16:predDERef xmlns:a16="http://schemas.microsoft.com/office/drawing/2014/main" pred="{6EC08810-65E4-FD6B-7DCD-0BF2C071B48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4137" t="21096" r="38453"/>
        <a:stretch/>
      </xdr:blipFill>
      <xdr:spPr bwMode="auto">
        <a:xfrm>
          <a:off x="4495800" y="790575"/>
          <a:ext cx="19335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333375</xdr:colOff>
      <xdr:row>1</xdr:row>
      <xdr:rowOff>76200</xdr:rowOff>
    </xdr:from>
    <xdr:to>
      <xdr:col>12</xdr:col>
      <xdr:colOff>457200</xdr:colOff>
      <xdr:row>1</xdr:row>
      <xdr:rowOff>419100</xdr:rowOff>
    </xdr:to>
    <xdr:pic>
      <xdr:nvPicPr>
        <xdr:cNvPr id="6" name="Picture 5">
          <a:extLst>
            <a:ext uri="{FF2B5EF4-FFF2-40B4-BE49-F238E27FC236}">
              <a16:creationId xmlns:a16="http://schemas.microsoft.com/office/drawing/2014/main" id="{6763FF99-9424-CC18-C746-61EA39B9D55A}"/>
            </a:ext>
            <a:ext uri="{147F2762-F138-4A5C-976F-8EAC2B608ADB}">
              <a16:predDERef xmlns:a16="http://schemas.microsoft.com/office/drawing/2014/main" pred="{87141478-213D-E1C9-5BBC-1162A4F5136F}"/>
            </a:ext>
          </a:extLst>
        </xdr:cNvPr>
        <xdr:cNvPicPr>
          <a:picLocks noChangeAspect="1"/>
        </xdr:cNvPicPr>
      </xdr:nvPicPr>
      <xdr:blipFill>
        <a:blip xmlns:r="http://schemas.openxmlformats.org/officeDocument/2006/relationships" r:embed="rId3"/>
        <a:stretch>
          <a:fillRect/>
        </a:stretch>
      </xdr:blipFill>
      <xdr:spPr>
        <a:xfrm>
          <a:off x="8924925" y="238125"/>
          <a:ext cx="1895475" cy="3429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0"/>
  <sheetViews>
    <sheetView tabSelected="1" workbookViewId="0">
      <selection activeCell="S18" sqref="S18"/>
    </sheetView>
  </sheetViews>
  <sheetFormatPr defaultColWidth="8.88671875" defaultRowHeight="13.2" x14ac:dyDescent="0.25"/>
  <cols>
    <col min="1" max="1" width="4.109375" style="3" customWidth="1"/>
    <col min="2" max="2" width="29" style="3" customWidth="1"/>
    <col min="3" max="3" width="4.33203125" style="3" customWidth="1"/>
    <col min="4" max="4" width="26.88671875" style="3" customWidth="1"/>
    <col min="5" max="5" width="3.88671875" style="3" customWidth="1"/>
    <col min="6" max="6" width="27.109375" style="3" customWidth="1"/>
    <col min="7" max="7" width="4" style="3" customWidth="1"/>
    <col min="8" max="8" width="25.44140625" style="3" customWidth="1"/>
    <col min="9" max="9" width="4.109375" style="3" customWidth="1"/>
    <col min="10" max="13" width="8.88671875" style="3"/>
    <col min="14" max="14" width="3.44140625" style="3" customWidth="1"/>
    <col min="15" max="15" width="4.5546875" style="3" customWidth="1"/>
    <col min="16" max="16" width="0" style="3" hidden="1" customWidth="1"/>
    <col min="17" max="17" width="3.33203125" style="3" customWidth="1"/>
    <col min="18" max="45" width="8.88671875" style="2"/>
    <col min="46" max="16384" width="8.88671875" style="3"/>
  </cols>
  <sheetData>
    <row r="1" spans="1:45" s="43" customFormat="1" ht="15" customHeight="1" x14ac:dyDescent="0.25">
      <c r="A1" s="40"/>
      <c r="B1" s="40"/>
      <c r="C1" s="41"/>
      <c r="D1" s="41"/>
      <c r="E1" s="41"/>
      <c r="F1" s="41"/>
      <c r="G1" s="41"/>
      <c r="H1" s="41"/>
      <c r="I1" s="40"/>
      <c r="J1" s="40"/>
      <c r="K1" s="40"/>
      <c r="L1" s="40"/>
      <c r="M1" s="40"/>
      <c r="N1" s="40"/>
      <c r="O1" s="40"/>
      <c r="P1" s="40"/>
      <c r="Q1" s="40"/>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row>
    <row r="2" spans="1:45" s="43" customFormat="1" ht="36.75" customHeight="1" x14ac:dyDescent="0.25">
      <c r="A2" s="40"/>
      <c r="B2" s="44" t="s">
        <v>0</v>
      </c>
      <c r="C2" s="44"/>
      <c r="D2" s="44"/>
      <c r="E2" s="44"/>
      <c r="F2" s="44"/>
      <c r="G2" s="44"/>
      <c r="H2" s="44"/>
      <c r="I2" s="40"/>
      <c r="J2" s="40"/>
      <c r="K2" s="40"/>
      <c r="L2" s="40"/>
      <c r="M2" s="40"/>
      <c r="N2" s="40"/>
      <c r="O2" s="40"/>
      <c r="P2" s="42"/>
      <c r="Q2" s="40"/>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row>
    <row r="3" spans="1:45" s="45" customFormat="1" ht="12.75" customHeight="1" x14ac:dyDescent="0.25">
      <c r="A3" s="40"/>
      <c r="B3" s="41"/>
      <c r="C3" s="41"/>
      <c r="D3" s="41"/>
      <c r="E3" s="41"/>
      <c r="F3" s="41"/>
      <c r="G3" s="41"/>
      <c r="H3" s="41"/>
      <c r="I3" s="40"/>
      <c r="J3" s="40"/>
      <c r="K3" s="40"/>
      <c r="L3" s="40"/>
      <c r="M3" s="40"/>
      <c r="N3" s="40"/>
      <c r="O3" s="40"/>
      <c r="P3" s="40"/>
      <c r="Q3" s="40"/>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s="45" customFormat="1" ht="32.25" customHeight="1" x14ac:dyDescent="0.25">
      <c r="A4" s="40"/>
      <c r="B4" s="37" t="s">
        <v>1</v>
      </c>
      <c r="C4" s="37"/>
      <c r="D4" s="37"/>
      <c r="E4" s="40"/>
      <c r="F4" s="40"/>
      <c r="G4" s="40"/>
      <c r="H4" s="46" t="s">
        <v>2</v>
      </c>
      <c r="I4" s="47"/>
      <c r="J4" s="47"/>
      <c r="K4" s="47"/>
      <c r="L4" s="47"/>
      <c r="M4" s="47"/>
      <c r="N4" s="47"/>
      <c r="O4" s="48"/>
      <c r="P4" s="43"/>
      <c r="Q4" s="40"/>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row>
    <row r="5" spans="1:45" s="12" customFormat="1" ht="24" customHeight="1" x14ac:dyDescent="0.3">
      <c r="A5" s="4"/>
      <c r="B5" s="38" t="s">
        <v>3</v>
      </c>
      <c r="C5" s="5"/>
      <c r="D5" s="39" t="s">
        <v>4</v>
      </c>
      <c r="E5" s="4"/>
      <c r="F5" s="4"/>
      <c r="G5" s="4"/>
      <c r="H5" s="6" t="s">
        <v>31</v>
      </c>
      <c r="I5" s="7"/>
      <c r="J5" s="7"/>
      <c r="K5" s="7"/>
      <c r="L5" s="7"/>
      <c r="M5" s="7"/>
      <c r="N5" s="7"/>
      <c r="O5" s="8"/>
      <c r="P5" s="9"/>
      <c r="Q5" s="4"/>
      <c r="R5" s="10"/>
      <c r="S5" s="10"/>
      <c r="T5" s="11"/>
      <c r="U5" s="10"/>
      <c r="V5" s="10"/>
      <c r="W5" s="10"/>
      <c r="X5" s="10"/>
      <c r="Y5" s="10"/>
      <c r="Z5" s="10"/>
      <c r="AA5" s="10"/>
      <c r="AB5" s="10"/>
      <c r="AC5" s="10"/>
      <c r="AD5" s="10"/>
      <c r="AE5" s="10"/>
      <c r="AF5" s="10"/>
      <c r="AG5" s="10"/>
      <c r="AH5" s="10"/>
      <c r="AI5" s="10"/>
      <c r="AJ5" s="10"/>
      <c r="AK5" s="10"/>
      <c r="AL5" s="10"/>
      <c r="AM5" s="10"/>
      <c r="AN5" s="10"/>
      <c r="AO5" s="10"/>
      <c r="AP5" s="10"/>
      <c r="AQ5" s="10"/>
      <c r="AR5" s="10"/>
      <c r="AS5" s="10"/>
    </row>
    <row r="6" spans="1:45" s="12" customFormat="1" ht="27.75" customHeight="1" x14ac:dyDescent="0.3">
      <c r="A6" s="4"/>
      <c r="B6" s="35" t="s">
        <v>5</v>
      </c>
      <c r="C6" s="13"/>
      <c r="D6" s="35" t="s">
        <v>6</v>
      </c>
      <c r="E6" s="4"/>
      <c r="F6" s="4"/>
      <c r="G6" s="4"/>
      <c r="H6" s="14"/>
      <c r="I6" s="7"/>
      <c r="J6" s="7"/>
      <c r="K6" s="7"/>
      <c r="L6" s="7"/>
      <c r="M6" s="7"/>
      <c r="N6" s="7"/>
      <c r="O6" s="8"/>
      <c r="P6" s="9"/>
      <c r="Q6" s="4"/>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row>
    <row r="7" spans="1:45" s="12" customFormat="1" ht="18.75" customHeight="1" x14ac:dyDescent="0.3">
      <c r="A7" s="4"/>
      <c r="B7" s="15">
        <v>0</v>
      </c>
      <c r="C7" s="13"/>
      <c r="D7" s="36">
        <f>B7/F18/10000</f>
        <v>0</v>
      </c>
      <c r="E7" s="4"/>
      <c r="F7" s="4"/>
      <c r="G7" s="4"/>
      <c r="H7" s="14"/>
      <c r="I7" s="7"/>
      <c r="J7" s="7"/>
      <c r="K7" s="7"/>
      <c r="L7" s="7"/>
      <c r="M7" s="7"/>
      <c r="N7" s="7"/>
      <c r="O7" s="8"/>
      <c r="P7" s="9"/>
      <c r="Q7" s="4"/>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row>
    <row r="8" spans="1:45" s="12" customFormat="1" ht="27" customHeight="1" x14ac:dyDescent="0.3">
      <c r="A8" s="4"/>
      <c r="B8" s="35" t="s">
        <v>7</v>
      </c>
      <c r="C8" s="13"/>
      <c r="D8" s="35" t="s">
        <v>8</v>
      </c>
      <c r="E8" s="4"/>
      <c r="F8" s="4"/>
      <c r="G8" s="4"/>
      <c r="H8" s="14"/>
      <c r="I8" s="7"/>
      <c r="J8" s="7"/>
      <c r="K8" s="7"/>
      <c r="L8" s="7"/>
      <c r="M8" s="7"/>
      <c r="N8" s="7"/>
      <c r="O8" s="8"/>
      <c r="P8" s="9"/>
      <c r="Q8" s="4"/>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row>
    <row r="9" spans="1:45" s="12" customFormat="1" ht="20.25" customHeight="1" x14ac:dyDescent="0.3">
      <c r="A9" s="4"/>
      <c r="B9" s="15">
        <v>0</v>
      </c>
      <c r="C9" s="13"/>
      <c r="D9" s="36">
        <f>B9/F20</f>
        <v>0</v>
      </c>
      <c r="E9" s="4"/>
      <c r="F9" s="4"/>
      <c r="G9" s="4"/>
      <c r="H9" s="14"/>
      <c r="I9" s="7"/>
      <c r="J9" s="7"/>
      <c r="K9" s="7"/>
      <c r="L9" s="7"/>
      <c r="M9" s="7"/>
      <c r="N9" s="7"/>
      <c r="O9" s="8"/>
      <c r="P9" s="9"/>
      <c r="Q9" s="4"/>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row>
    <row r="10" spans="1:45" s="12" customFormat="1" ht="26.25" customHeight="1" x14ac:dyDescent="0.3">
      <c r="A10" s="4"/>
      <c r="B10" s="35" t="s">
        <v>9</v>
      </c>
      <c r="C10" s="4"/>
      <c r="D10" s="35" t="s">
        <v>6</v>
      </c>
      <c r="E10" s="4"/>
      <c r="F10" s="4"/>
      <c r="G10" s="4"/>
      <c r="H10" s="14"/>
      <c r="I10" s="7"/>
      <c r="J10" s="7"/>
      <c r="K10" s="7"/>
      <c r="L10" s="7"/>
      <c r="M10" s="7"/>
      <c r="N10" s="7"/>
      <c r="O10" s="8"/>
      <c r="P10" s="9"/>
      <c r="Q10" s="4"/>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row>
    <row r="11" spans="1:45" s="12" customFormat="1" ht="23.25" customHeight="1" x14ac:dyDescent="0.3">
      <c r="A11" s="4"/>
      <c r="B11" s="15">
        <v>0</v>
      </c>
      <c r="C11" s="4"/>
      <c r="D11" s="36">
        <f>B11/F22</f>
        <v>0</v>
      </c>
      <c r="E11" s="4"/>
      <c r="F11" s="4"/>
      <c r="G11" s="4"/>
      <c r="H11" s="14"/>
      <c r="I11" s="7"/>
      <c r="J11" s="7"/>
      <c r="K11" s="7"/>
      <c r="L11" s="7"/>
      <c r="M11" s="7"/>
      <c r="N11" s="7"/>
      <c r="O11" s="8"/>
      <c r="P11" s="9"/>
      <c r="Q11" s="4"/>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row>
    <row r="12" spans="1:45" s="12" customFormat="1" ht="22.5" customHeight="1" x14ac:dyDescent="0.3">
      <c r="A12" s="4"/>
      <c r="B12" s="35" t="s">
        <v>10</v>
      </c>
      <c r="C12" s="4"/>
      <c r="D12" s="35" t="s">
        <v>8</v>
      </c>
      <c r="E12" s="4"/>
      <c r="F12" s="4"/>
      <c r="G12" s="4"/>
      <c r="H12" s="14"/>
      <c r="I12" s="7"/>
      <c r="J12" s="7"/>
      <c r="K12" s="7"/>
      <c r="L12" s="7"/>
      <c r="M12" s="7"/>
      <c r="N12" s="7"/>
      <c r="O12" s="8"/>
      <c r="P12" s="9"/>
      <c r="Q12" s="4"/>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row>
    <row r="13" spans="1:45" s="12" customFormat="1" ht="24.75" customHeight="1" x14ac:dyDescent="0.3">
      <c r="A13" s="4"/>
      <c r="B13" s="16">
        <v>0</v>
      </c>
      <c r="C13" s="4"/>
      <c r="D13" s="34">
        <f>B13/F24</f>
        <v>0</v>
      </c>
      <c r="E13" s="4"/>
      <c r="F13" s="4"/>
      <c r="G13" s="4"/>
      <c r="H13" s="17"/>
      <c r="I13" s="18"/>
      <c r="J13" s="18"/>
      <c r="K13" s="18"/>
      <c r="L13" s="18"/>
      <c r="M13" s="18"/>
      <c r="N13" s="18"/>
      <c r="O13" s="19"/>
      <c r="P13" s="9"/>
      <c r="Q13" s="4"/>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row>
    <row r="14" spans="1:45" ht="17.25" customHeight="1" x14ac:dyDescent="0.25">
      <c r="A14" s="1"/>
      <c r="B14" s="20"/>
      <c r="C14" s="20"/>
      <c r="D14" s="20"/>
      <c r="E14" s="1"/>
      <c r="F14" s="1"/>
      <c r="G14" s="1"/>
      <c r="H14" s="21"/>
      <c r="I14" s="21"/>
      <c r="J14" s="21"/>
      <c r="K14" s="21"/>
      <c r="L14" s="21"/>
      <c r="M14" s="21"/>
      <c r="N14" s="21"/>
      <c r="O14" s="21"/>
      <c r="P14" s="1"/>
      <c r="Q14" s="1"/>
    </row>
    <row r="15" spans="1:45" ht="33.75" customHeight="1" x14ac:dyDescent="0.25">
      <c r="A15" s="1"/>
      <c r="B15" s="37" t="s">
        <v>11</v>
      </c>
      <c r="C15" s="37"/>
      <c r="D15" s="37"/>
      <c r="E15" s="37"/>
      <c r="F15" s="37"/>
      <c r="G15" s="65"/>
      <c r="H15" s="64"/>
      <c r="I15" s="1"/>
      <c r="J15" s="22"/>
      <c r="K15" s="22"/>
      <c r="L15" s="22"/>
      <c r="M15" s="22"/>
      <c r="N15" s="22"/>
      <c r="O15" s="22"/>
      <c r="P15" s="23"/>
      <c r="Q15" s="1"/>
    </row>
    <row r="16" spans="1:45" ht="35.25" customHeight="1" x14ac:dyDescent="0.25">
      <c r="A16" s="1"/>
      <c r="B16" s="49" t="s">
        <v>12</v>
      </c>
      <c r="C16" s="49"/>
      <c r="D16" s="50"/>
      <c r="E16" s="4"/>
      <c r="F16" s="55" t="s">
        <v>13</v>
      </c>
      <c r="G16" s="24"/>
      <c r="H16" s="63" t="s">
        <v>14</v>
      </c>
      <c r="I16" s="1"/>
      <c r="J16" s="22"/>
      <c r="K16" s="22"/>
      <c r="L16" s="22"/>
      <c r="M16" s="22"/>
      <c r="N16" s="22"/>
      <c r="O16" s="22"/>
      <c r="P16" s="23"/>
      <c r="Q16" s="1"/>
    </row>
    <row r="17" spans="1:45" s="12" customFormat="1" ht="22.5" customHeight="1" x14ac:dyDescent="0.3">
      <c r="A17" s="4"/>
      <c r="B17" s="51" t="s">
        <v>15</v>
      </c>
      <c r="C17" s="4"/>
      <c r="D17" s="35" t="s">
        <v>16</v>
      </c>
      <c r="E17" s="4"/>
      <c r="F17" s="35" t="s">
        <v>17</v>
      </c>
      <c r="G17" s="25"/>
      <c r="H17" s="62" t="s">
        <v>18</v>
      </c>
      <c r="I17" s="4"/>
      <c r="J17" s="26"/>
      <c r="K17" s="26"/>
      <c r="L17" s="26"/>
      <c r="M17" s="26"/>
      <c r="N17" s="26"/>
      <c r="O17" s="26"/>
      <c r="P17" s="23"/>
      <c r="Q17" s="4"/>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row>
    <row r="18" spans="1:45" s="12" customFormat="1" ht="13.95" customHeight="1" x14ac:dyDescent="0.3">
      <c r="A18" s="4"/>
      <c r="B18" s="27">
        <v>200</v>
      </c>
      <c r="C18" s="4"/>
      <c r="D18" s="28">
        <v>4</v>
      </c>
      <c r="E18" s="4"/>
      <c r="F18" s="56">
        <v>17</v>
      </c>
      <c r="G18" s="25"/>
      <c r="H18" s="61">
        <f>F18*(B25*10000)</f>
        <v>26703.537555513241</v>
      </c>
      <c r="I18" s="4"/>
      <c r="J18" s="26"/>
      <c r="K18" s="26"/>
      <c r="L18" s="26"/>
      <c r="M18" s="26"/>
      <c r="N18" s="26"/>
      <c r="O18" s="26"/>
      <c r="P18" s="23"/>
      <c r="Q18" s="4"/>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row>
    <row r="19" spans="1:45" s="12" customFormat="1" ht="21" customHeight="1" x14ac:dyDescent="0.3">
      <c r="A19" s="4"/>
      <c r="B19" s="49" t="s">
        <v>19</v>
      </c>
      <c r="C19" s="49"/>
      <c r="D19" s="50"/>
      <c r="E19" s="4"/>
      <c r="F19" s="35" t="s">
        <v>20</v>
      </c>
      <c r="G19" s="25"/>
      <c r="H19" s="59" t="s">
        <v>21</v>
      </c>
      <c r="I19" s="4"/>
      <c r="J19" s="26"/>
      <c r="K19" s="26"/>
      <c r="L19" s="26"/>
      <c r="M19" s="26"/>
      <c r="N19" s="26"/>
      <c r="O19" s="26"/>
      <c r="P19" s="23"/>
      <c r="Q19" s="4"/>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row>
    <row r="20" spans="1:45" s="12" customFormat="1" ht="12.6" customHeight="1" x14ac:dyDescent="0.3">
      <c r="A20" s="4"/>
      <c r="B20" s="51" t="s">
        <v>15</v>
      </c>
      <c r="C20" s="4"/>
      <c r="D20" s="35" t="s">
        <v>16</v>
      </c>
      <c r="E20" s="4"/>
      <c r="F20" s="56">
        <v>33</v>
      </c>
      <c r="G20" s="25"/>
      <c r="H20" s="60">
        <f>F20*D25</f>
        <v>14.398966328953218</v>
      </c>
      <c r="I20" s="4"/>
      <c r="J20" s="26"/>
      <c r="K20" s="26"/>
      <c r="L20" s="26"/>
      <c r="M20" s="26"/>
      <c r="N20" s="26"/>
      <c r="O20" s="26"/>
      <c r="P20" s="23"/>
      <c r="Q20" s="4"/>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row>
    <row r="21" spans="1:45" s="12" customFormat="1" ht="19.5" customHeight="1" x14ac:dyDescent="0.3">
      <c r="A21" s="4"/>
      <c r="B21" s="27">
        <v>200</v>
      </c>
      <c r="C21" s="4"/>
      <c r="D21" s="29">
        <v>4</v>
      </c>
      <c r="E21" s="4"/>
      <c r="F21" s="35" t="s">
        <v>22</v>
      </c>
      <c r="G21" s="25"/>
      <c r="H21" s="59" t="s">
        <v>23</v>
      </c>
      <c r="I21" s="4"/>
      <c r="J21" s="26"/>
      <c r="K21" s="26"/>
      <c r="L21" s="26"/>
      <c r="M21" s="26"/>
      <c r="N21" s="26"/>
      <c r="O21" s="26"/>
      <c r="P21" s="23"/>
      <c r="Q21" s="4"/>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row>
    <row r="22" spans="1:45" s="12" customFormat="1" x14ac:dyDescent="0.3">
      <c r="A22" s="4"/>
      <c r="B22" s="4"/>
      <c r="C22" s="4"/>
      <c r="D22" s="30"/>
      <c r="E22" s="4"/>
      <c r="F22" s="56">
        <f>F18*36</f>
        <v>612</v>
      </c>
      <c r="G22" s="25"/>
      <c r="H22" s="60">
        <f>F22*B25</f>
        <v>96.132735199847673</v>
      </c>
      <c r="I22" s="4"/>
      <c r="J22" s="26"/>
      <c r="K22" s="26"/>
      <c r="L22" s="26"/>
      <c r="M22" s="26"/>
      <c r="N22" s="26"/>
      <c r="O22" s="26"/>
      <c r="P22" s="23"/>
      <c r="Q22" s="4"/>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row>
    <row r="23" spans="1:45" s="12" customFormat="1" ht="24" customHeight="1" x14ac:dyDescent="0.3">
      <c r="A23" s="4"/>
      <c r="B23" s="52" t="s">
        <v>24</v>
      </c>
      <c r="C23" s="53"/>
      <c r="D23" s="54"/>
      <c r="E23" s="4"/>
      <c r="F23" s="35" t="s">
        <v>25</v>
      </c>
      <c r="G23" s="25"/>
      <c r="H23" s="59" t="s">
        <v>26</v>
      </c>
      <c r="I23" s="4"/>
      <c r="J23" s="26"/>
      <c r="K23" s="26"/>
      <c r="L23" s="26"/>
      <c r="M23" s="26"/>
      <c r="N23" s="26"/>
      <c r="O23" s="26"/>
      <c r="P23" s="23"/>
      <c r="Q23" s="4"/>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row>
    <row r="24" spans="1:45" s="12" customFormat="1" ht="16.5" customHeight="1" x14ac:dyDescent="0.3">
      <c r="A24" s="4"/>
      <c r="B24" s="35" t="s">
        <v>6</v>
      </c>
      <c r="C24" s="4"/>
      <c r="D24" s="35" t="s">
        <v>8</v>
      </c>
      <c r="E24" s="4"/>
      <c r="F24" s="57">
        <f>F20*60</f>
        <v>1980</v>
      </c>
      <c r="G24" s="25"/>
      <c r="H24" s="58">
        <f>F24*D25</f>
        <v>863.93797973719313</v>
      </c>
      <c r="I24" s="4"/>
      <c r="J24" s="26"/>
      <c r="K24" s="26"/>
      <c r="L24" s="26"/>
      <c r="M24" s="26"/>
      <c r="N24" s="26"/>
      <c r="O24" s="26"/>
      <c r="P24" s="23"/>
      <c r="Q24" s="4"/>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row>
    <row r="25" spans="1:45" ht="18.75" customHeight="1" x14ac:dyDescent="0.25">
      <c r="A25" s="1"/>
      <c r="B25" s="34">
        <f>(2*(PI()*(B18/2000)*(B21/1000))+(PI()*((B18/2000)^2)))</f>
        <v>0.15707963267948966</v>
      </c>
      <c r="C25" s="31"/>
      <c r="D25" s="34">
        <f>(2*(PI()*(D18/2)*(D21))+(PI()*((D18/2)^2)))/144</f>
        <v>0.43633231299858238</v>
      </c>
      <c r="E25" s="4"/>
      <c r="F25" s="4"/>
      <c r="G25" s="25"/>
      <c r="H25" s="32"/>
      <c r="I25" s="32"/>
      <c r="J25" s="32"/>
      <c r="K25" s="32"/>
      <c r="L25" s="32"/>
      <c r="M25" s="32"/>
      <c r="N25" s="32"/>
      <c r="O25" s="32"/>
      <c r="P25" s="23"/>
      <c r="Q25" s="1"/>
    </row>
    <row r="26" spans="1:45" ht="15.75" customHeight="1" x14ac:dyDescent="0.25">
      <c r="A26" s="1"/>
      <c r="B26" s="1"/>
      <c r="C26" s="1"/>
      <c r="D26" s="1"/>
      <c r="E26" s="1"/>
      <c r="F26" s="1"/>
      <c r="G26" s="1"/>
      <c r="H26" s="1"/>
      <c r="I26" s="1"/>
      <c r="J26" s="1"/>
      <c r="K26" s="1"/>
      <c r="L26" s="1"/>
      <c r="M26" s="1"/>
      <c r="N26" s="1"/>
      <c r="O26" s="1"/>
      <c r="Q26" s="1"/>
    </row>
    <row r="27" spans="1:45" s="2" customFormat="1" x14ac:dyDescent="0.25"/>
    <row r="28" spans="1:45" s="2" customFormat="1" x14ac:dyDescent="0.25"/>
    <row r="29" spans="1:45" s="2" customFormat="1" x14ac:dyDescent="0.25"/>
    <row r="30" spans="1:45" s="2" customFormat="1" x14ac:dyDescent="0.25">
      <c r="B30" s="33"/>
    </row>
    <row r="31" spans="1:45" s="2" customFormat="1" x14ac:dyDescent="0.25"/>
    <row r="32" spans="1:45"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sheetData>
  <sheetProtection algorithmName="SHA-512" hashValue="QnarktRTIYIJO0dhgnoPPzlpmwW7qixeO8NDwCIdEMSOD1s6qqj7qyUjO2beM+0VR8bZnttRSB6m1fLZop01Og==" saltValue="z1tuaGhtLancawrEEVSO/g==" spinCount="100000" sheet="1" objects="1" scenarios="1" selectLockedCells="1"/>
  <protectedRanges>
    <protectedRange sqref="B7" name="Range1"/>
    <protectedRange sqref="B9" name="Range2"/>
    <protectedRange sqref="B11" name="Range3"/>
    <protectedRange sqref="B13" name="Range4"/>
    <protectedRange sqref="B18" name="Range5"/>
    <protectedRange sqref="B21" name="Range6"/>
    <protectedRange sqref="D18" name="Range7"/>
    <protectedRange sqref="D21" name="Range8"/>
  </protectedRanges>
  <dataConsolidate/>
  <mergeCells count="8">
    <mergeCell ref="B2:H2"/>
    <mergeCell ref="B4:D4"/>
    <mergeCell ref="B15:F15"/>
    <mergeCell ref="B23:D23"/>
    <mergeCell ref="B16:D16"/>
    <mergeCell ref="B19:D19"/>
    <mergeCell ref="H4:O4"/>
    <mergeCell ref="H5:O1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'Cell Verification'!$A$2:$A$11</xm:f>
          </x14:formula1>
          <xm:sqref>B18</xm:sqref>
        </x14:dataValidation>
        <x14:dataValidation type="list" allowBlank="1" showInputMessage="1" showErrorMessage="1" xr:uid="{00000000-0002-0000-0000-000001000000}">
          <x14:formula1>
            <xm:f>'Cell Verification'!$B$2:$B$20</xm:f>
          </x14:formula1>
          <xm:sqref>B21:B22</xm:sqref>
        </x14:dataValidation>
        <x14:dataValidation type="list" allowBlank="1" showInputMessage="1" showErrorMessage="1" xr:uid="{17AC0D4C-8B33-40E5-BBDE-80B6AD16A627}">
          <x14:formula1>
            <xm:f>'Cell Verification'!$E$2:$E$20</xm:f>
          </x14:formula1>
          <xm:sqref>D21</xm:sqref>
        </x14:dataValidation>
        <x14:dataValidation type="list" allowBlank="1" showInputMessage="1" showErrorMessage="1" xr:uid="{F394589D-A4E2-43F5-A5AE-7D7FDAAE7D20}">
          <x14:formula1>
            <xm:f>'Cell Verification'!$D$2:$D$11</xm:f>
          </x14:formula1>
          <xm:sqref>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
  <sheetViews>
    <sheetView workbookViewId="0">
      <selection activeCell="E21" sqref="E21"/>
    </sheetView>
  </sheetViews>
  <sheetFormatPr defaultRowHeight="14.4" x14ac:dyDescent="0.3"/>
  <sheetData>
    <row r="1" spans="1:5" x14ac:dyDescent="0.3">
      <c r="A1" t="s">
        <v>27</v>
      </c>
      <c r="B1" t="s">
        <v>28</v>
      </c>
      <c r="D1" t="s">
        <v>29</v>
      </c>
      <c r="E1" t="s">
        <v>30</v>
      </c>
    </row>
    <row r="2" spans="1:5" x14ac:dyDescent="0.3">
      <c r="A2">
        <v>100</v>
      </c>
      <c r="B2">
        <v>100</v>
      </c>
      <c r="D2">
        <v>4</v>
      </c>
      <c r="E2">
        <v>4</v>
      </c>
    </row>
    <row r="3" spans="1:5" x14ac:dyDescent="0.3">
      <c r="A3">
        <v>125</v>
      </c>
      <c r="B3">
        <v>150</v>
      </c>
      <c r="D3">
        <v>5</v>
      </c>
      <c r="E3">
        <v>6</v>
      </c>
    </row>
    <row r="4" spans="1:5" x14ac:dyDescent="0.3">
      <c r="A4">
        <v>150</v>
      </c>
      <c r="B4">
        <v>200</v>
      </c>
      <c r="D4">
        <v>6</v>
      </c>
      <c r="E4">
        <v>8</v>
      </c>
    </row>
    <row r="5" spans="1:5" x14ac:dyDescent="0.3">
      <c r="A5">
        <v>200</v>
      </c>
      <c r="B5">
        <v>250</v>
      </c>
      <c r="D5">
        <v>8</v>
      </c>
      <c r="E5">
        <v>10</v>
      </c>
    </row>
    <row r="6" spans="1:5" x14ac:dyDescent="0.3">
      <c r="A6">
        <v>250</v>
      </c>
      <c r="B6">
        <v>300</v>
      </c>
      <c r="D6">
        <v>10</v>
      </c>
      <c r="E6">
        <v>12</v>
      </c>
    </row>
    <row r="7" spans="1:5" x14ac:dyDescent="0.3">
      <c r="A7">
        <v>300</v>
      </c>
      <c r="B7">
        <v>350</v>
      </c>
      <c r="D7">
        <v>12</v>
      </c>
      <c r="E7">
        <v>14</v>
      </c>
    </row>
    <row r="8" spans="1:5" x14ac:dyDescent="0.3">
      <c r="A8">
        <v>350</v>
      </c>
      <c r="B8">
        <v>400</v>
      </c>
      <c r="D8">
        <v>14</v>
      </c>
      <c r="E8">
        <v>16</v>
      </c>
    </row>
    <row r="9" spans="1:5" x14ac:dyDescent="0.3">
      <c r="A9">
        <v>400</v>
      </c>
      <c r="B9">
        <v>450</v>
      </c>
      <c r="D9">
        <v>16</v>
      </c>
      <c r="E9">
        <v>18</v>
      </c>
    </row>
    <row r="10" spans="1:5" x14ac:dyDescent="0.3">
      <c r="A10">
        <v>450</v>
      </c>
      <c r="B10">
        <v>500</v>
      </c>
      <c r="D10">
        <v>18</v>
      </c>
      <c r="E10">
        <v>20</v>
      </c>
    </row>
    <row r="11" spans="1:5" x14ac:dyDescent="0.3">
      <c r="A11">
        <v>500</v>
      </c>
      <c r="B11">
        <v>550</v>
      </c>
      <c r="D11">
        <v>20</v>
      </c>
      <c r="E11">
        <v>22</v>
      </c>
    </row>
    <row r="12" spans="1:5" x14ac:dyDescent="0.3">
      <c r="B12">
        <v>600</v>
      </c>
      <c r="E12">
        <v>24</v>
      </c>
    </row>
    <row r="13" spans="1:5" x14ac:dyDescent="0.3">
      <c r="B13">
        <v>650</v>
      </c>
      <c r="E13">
        <v>26</v>
      </c>
    </row>
    <row r="14" spans="1:5" x14ac:dyDescent="0.3">
      <c r="B14">
        <v>700</v>
      </c>
      <c r="E14">
        <v>28</v>
      </c>
    </row>
    <row r="15" spans="1:5" x14ac:dyDescent="0.3">
      <c r="B15">
        <v>750</v>
      </c>
      <c r="E15">
        <v>30</v>
      </c>
    </row>
    <row r="16" spans="1:5" x14ac:dyDescent="0.3">
      <c r="B16">
        <v>800</v>
      </c>
      <c r="E16">
        <v>32</v>
      </c>
    </row>
    <row r="17" spans="2:5" x14ac:dyDescent="0.3">
      <c r="B17">
        <v>850</v>
      </c>
      <c r="E17">
        <v>34</v>
      </c>
    </row>
    <row r="18" spans="2:5" x14ac:dyDescent="0.3">
      <c r="B18">
        <v>900</v>
      </c>
      <c r="E18">
        <v>36</v>
      </c>
    </row>
    <row r="19" spans="2:5" x14ac:dyDescent="0.3">
      <c r="B19">
        <v>950</v>
      </c>
      <c r="E19">
        <v>38</v>
      </c>
    </row>
    <row r="20" spans="2:5" x14ac:dyDescent="0.3">
      <c r="B20">
        <v>1000</v>
      </c>
      <c r="E20">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Cell Verification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Bailey</dc:creator>
  <cp:keywords/>
  <dc:description/>
  <cp:lastModifiedBy>Yvonne Tuionetoa</cp:lastModifiedBy>
  <cp:revision/>
  <dcterms:created xsi:type="dcterms:W3CDTF">2024-01-10T01:37:43Z</dcterms:created>
  <dcterms:modified xsi:type="dcterms:W3CDTF">2025-06-23T20:08:41Z</dcterms:modified>
  <cp:category/>
  <cp:contentStatus/>
</cp:coreProperties>
</file>